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4925" windowHeight="69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Sheet1!$5:$6</definedName>
  </definedNames>
  <calcPr calcId="124519"/>
</workbook>
</file>

<file path=xl/calcChain.xml><?xml version="1.0" encoding="utf-8"?>
<calcChain xmlns="http://schemas.openxmlformats.org/spreadsheetml/2006/main">
  <c r="F44" i="1"/>
  <c r="G44" s="1"/>
  <c r="F41"/>
  <c r="G41" s="1"/>
  <c r="F40"/>
  <c r="G40" s="1"/>
  <c r="F39"/>
  <c r="F38"/>
  <c r="G38" s="1"/>
  <c r="F37"/>
  <c r="G37" s="1"/>
  <c r="F35"/>
  <c r="F34"/>
  <c r="G34" s="1"/>
  <c r="F30"/>
  <c r="G30" s="1"/>
  <c r="F28"/>
  <c r="G28" s="1"/>
  <c r="F26"/>
  <c r="G26" s="1"/>
  <c r="F24"/>
  <c r="G24" s="1"/>
  <c r="F21"/>
  <c r="G21" s="1"/>
  <c r="F22"/>
  <c r="G22" s="1"/>
  <c r="F20"/>
  <c r="G20" s="1"/>
  <c r="F16"/>
  <c r="G16" s="1"/>
  <c r="F17"/>
  <c r="G17" s="1"/>
  <c r="F15"/>
  <c r="G15" s="1"/>
  <c r="F13"/>
  <c r="G13" s="1"/>
  <c r="F10"/>
  <c r="G10" s="1"/>
  <c r="F11"/>
  <c r="G11" s="1"/>
  <c r="D36"/>
  <c r="B36"/>
  <c r="F36" l="1"/>
  <c r="G36" s="1"/>
  <c r="F9"/>
  <c r="G9" s="1"/>
  <c r="B43"/>
  <c r="B33"/>
  <c r="B29"/>
  <c r="B27"/>
  <c r="B25"/>
  <c r="B23"/>
  <c r="B19"/>
  <c r="B14"/>
  <c r="B12"/>
  <c r="B8"/>
  <c r="D43"/>
  <c r="D42" s="1"/>
  <c r="D33"/>
  <c r="D29"/>
  <c r="D27"/>
  <c r="D25"/>
  <c r="D23"/>
  <c r="D19"/>
  <c r="D14"/>
  <c r="D12"/>
  <c r="D8"/>
  <c r="F25" l="1"/>
  <c r="G25" s="1"/>
  <c r="F33"/>
  <c r="G33" s="1"/>
  <c r="F12"/>
  <c r="G12" s="1"/>
  <c r="F29"/>
  <c r="G29" s="1"/>
  <c r="F27"/>
  <c r="G27" s="1"/>
  <c r="F23"/>
  <c r="G23" s="1"/>
  <c r="F19"/>
  <c r="G19" s="1"/>
  <c r="F14"/>
  <c r="G14" s="1"/>
  <c r="D7"/>
  <c r="E27" s="1"/>
  <c r="B42"/>
  <c r="F42" s="1"/>
  <c r="G42" s="1"/>
  <c r="F43"/>
  <c r="G43" s="1"/>
  <c r="B7"/>
  <c r="C36" s="1"/>
  <c r="F8"/>
  <c r="G8" s="1"/>
  <c r="D18"/>
  <c r="D32"/>
  <c r="B32"/>
  <c r="B18"/>
  <c r="F18" l="1"/>
  <c r="G18" s="1"/>
  <c r="E42"/>
  <c r="E25"/>
  <c r="E18"/>
  <c r="E10"/>
  <c r="E36"/>
  <c r="E7"/>
  <c r="E38"/>
  <c r="E16"/>
  <c r="E8"/>
  <c r="E26"/>
  <c r="E35"/>
  <c r="E30"/>
  <c r="E15"/>
  <c r="E13"/>
  <c r="E39"/>
  <c r="E28"/>
  <c r="E23"/>
  <c r="E29"/>
  <c r="E20"/>
  <c r="E9"/>
  <c r="E41"/>
  <c r="E12"/>
  <c r="E44"/>
  <c r="E40"/>
  <c r="E19"/>
  <c r="E32"/>
  <c r="E11"/>
  <c r="E22"/>
  <c r="E33"/>
  <c r="E14"/>
  <c r="E37"/>
  <c r="E17"/>
  <c r="E21"/>
  <c r="E34"/>
  <c r="E43"/>
  <c r="E24"/>
  <c r="F32"/>
  <c r="G32" s="1"/>
  <c r="C17"/>
  <c r="C9"/>
  <c r="C25"/>
  <c r="C15"/>
  <c r="C40"/>
  <c r="C23"/>
  <c r="C43"/>
  <c r="C11"/>
  <c r="C16"/>
  <c r="C41"/>
  <c r="C8"/>
  <c r="C44"/>
  <c r="C22"/>
  <c r="C19"/>
  <c r="C24"/>
  <c r="C14"/>
  <c r="C29"/>
  <c r="C35"/>
  <c r="C39"/>
  <c r="F7"/>
  <c r="G7" s="1"/>
  <c r="C33"/>
  <c r="C42"/>
  <c r="C28"/>
  <c r="C30"/>
  <c r="C13"/>
  <c r="C37"/>
  <c r="C27"/>
  <c r="C38"/>
  <c r="C10"/>
  <c r="C7"/>
  <c r="C26"/>
  <c r="C21"/>
  <c r="C34"/>
  <c r="C20"/>
  <c r="C12"/>
  <c r="D45"/>
  <c r="E45" s="1"/>
  <c r="D31"/>
  <c r="E31" s="1"/>
  <c r="C32"/>
  <c r="B45"/>
  <c r="B31"/>
  <c r="C18"/>
  <c r="F45" l="1"/>
  <c r="G45" s="1"/>
  <c r="F31"/>
  <c r="G31" s="1"/>
  <c r="D46"/>
  <c r="E46" s="1"/>
  <c r="C45"/>
  <c r="B46"/>
  <c r="C31"/>
  <c r="F46" l="1"/>
  <c r="G46" s="1"/>
  <c r="C46"/>
</calcChain>
</file>

<file path=xl/sharedStrings.xml><?xml version="1.0" encoding="utf-8"?>
<sst xmlns="http://schemas.openxmlformats.org/spreadsheetml/2006/main" count="53" uniqueCount="48">
  <si>
    <t>National Taiwan University of Science and Technology Fund</t>
    <phoneticPr fontId="2" type="noConversion"/>
  </si>
  <si>
    <t>Item</t>
    <phoneticPr fontId="2" type="noConversion"/>
  </si>
  <si>
    <t xml:space="preserve"> Comparison</t>
    <phoneticPr fontId="2" type="noConversion"/>
  </si>
  <si>
    <t xml:space="preserve">Operating Income </t>
    <phoneticPr fontId="2" type="noConversion"/>
  </si>
  <si>
    <t xml:space="preserve">    Teaching Income </t>
    <phoneticPr fontId="2" type="noConversion"/>
  </si>
  <si>
    <t>　      Learning miscellaneous fee income</t>
    <phoneticPr fontId="2" type="noConversion"/>
  </si>
  <si>
    <t xml:space="preserve">　  　Academy-business cooperation income </t>
    <phoneticPr fontId="2" type="noConversion"/>
  </si>
  <si>
    <t xml:space="preserve">　　  Continuing education income </t>
    <phoneticPr fontId="2" type="noConversion"/>
  </si>
  <si>
    <t xml:space="preserve"> 　Rental and loyalty income </t>
    <phoneticPr fontId="2" type="noConversion"/>
  </si>
  <si>
    <t xml:space="preserve"> 　　 Loyalty income</t>
    <phoneticPr fontId="2" type="noConversion"/>
  </si>
  <si>
    <t xml:space="preserve"> 　Other Operating Income</t>
    <phoneticPr fontId="2" type="noConversion"/>
  </si>
  <si>
    <t xml:space="preserve">          The school teaching research subsidizers income</t>
    <phoneticPr fontId="2" type="noConversion"/>
  </si>
  <si>
    <t xml:space="preserve">  　　Other subsidize Income</t>
    <phoneticPr fontId="2" type="noConversion"/>
  </si>
  <si>
    <t xml:space="preserve"> 　　 Miscellaneous item income </t>
    <phoneticPr fontId="2" type="noConversion"/>
  </si>
  <si>
    <t>Operating Costs and Expenses</t>
    <phoneticPr fontId="2" type="noConversion"/>
  </si>
  <si>
    <t xml:space="preserve"> 　Teaching Costs</t>
    <phoneticPr fontId="2" type="noConversion"/>
  </si>
  <si>
    <t xml:space="preserve">          The school teaching research subsidizers costs</t>
    <phoneticPr fontId="2" type="noConversion"/>
  </si>
  <si>
    <t xml:space="preserve"> 　　 Academy-business cooperation costs</t>
    <phoneticPr fontId="2" type="noConversion"/>
  </si>
  <si>
    <t xml:space="preserve"> 　　 Continuing education costs</t>
    <phoneticPr fontId="2" type="noConversion"/>
  </si>
  <si>
    <t xml:space="preserve"> 　Other Operating Costs</t>
    <phoneticPr fontId="2" type="noConversion"/>
  </si>
  <si>
    <t xml:space="preserve">  　　Public funds and grants for students</t>
    <phoneticPr fontId="2" type="noConversion"/>
  </si>
  <si>
    <t xml:space="preserve"> 　General and administrative expenses</t>
    <phoneticPr fontId="2" type="noConversion"/>
  </si>
  <si>
    <t xml:space="preserve">          General and administrative expenses</t>
    <phoneticPr fontId="2" type="noConversion"/>
  </si>
  <si>
    <t xml:space="preserve">    Research, development and training expenses</t>
    <phoneticPr fontId="2" type="noConversion"/>
  </si>
  <si>
    <t xml:space="preserve">     　 Research, development and training expenses</t>
    <phoneticPr fontId="2" type="noConversion"/>
  </si>
  <si>
    <t xml:space="preserve">          Miscellaneous item expenses</t>
    <phoneticPr fontId="2" type="noConversion"/>
  </si>
  <si>
    <t>Operating Profit(Loss-)</t>
    <phoneticPr fontId="2" type="noConversion"/>
  </si>
  <si>
    <t>Non-operating Revenue</t>
    <phoneticPr fontId="2" type="noConversion"/>
  </si>
  <si>
    <t xml:space="preserve">     Financial Income</t>
    <phoneticPr fontId="2" type="noConversion"/>
  </si>
  <si>
    <t xml:space="preserve"> 　　 Interest Revenue</t>
    <phoneticPr fontId="2" type="noConversion"/>
  </si>
  <si>
    <t xml:space="preserve">  　　Investment Income</t>
    <phoneticPr fontId="2" type="noConversion"/>
  </si>
  <si>
    <t xml:space="preserve"> 　Other Non-operating Revenue</t>
    <phoneticPr fontId="2" type="noConversion"/>
  </si>
  <si>
    <t xml:space="preserve">  　　Gain on disposal of assets</t>
    <phoneticPr fontId="2" type="noConversion"/>
  </si>
  <si>
    <t xml:space="preserve">  　　Donation Income</t>
    <phoneticPr fontId="2" type="noConversion"/>
  </si>
  <si>
    <t xml:space="preserve">  　　Income of fine for break a contract </t>
    <phoneticPr fontId="2" type="noConversion"/>
  </si>
  <si>
    <t xml:space="preserve">  　　Miscellaneous revenue</t>
    <phoneticPr fontId="2" type="noConversion"/>
  </si>
  <si>
    <t>Non-operating Costs</t>
    <phoneticPr fontId="2" type="noConversion"/>
  </si>
  <si>
    <t xml:space="preserve">    Other Non-operating Expenses</t>
    <phoneticPr fontId="2" type="noConversion"/>
  </si>
  <si>
    <t xml:space="preserve">  　　Miscellaneous expenses</t>
    <phoneticPr fontId="2" type="noConversion"/>
  </si>
  <si>
    <t>Non-operating Profit(Loss-)</t>
    <phoneticPr fontId="2" type="noConversion"/>
  </si>
  <si>
    <t>This Year's Profit(Loss-)</t>
  </si>
  <si>
    <t>Income Statement</t>
    <phoneticPr fontId="2" type="noConversion"/>
  </si>
  <si>
    <t>Unit: NTD</t>
    <phoneticPr fontId="2" type="noConversion"/>
  </si>
  <si>
    <t>Amount</t>
  </si>
  <si>
    <t>%</t>
    <phoneticPr fontId="2" type="noConversion"/>
  </si>
  <si>
    <t>Projected for  Year</t>
    <phoneticPr fontId="2" type="noConversion"/>
  </si>
  <si>
    <t>Settled This Year</t>
    <phoneticPr fontId="2" type="noConversion"/>
  </si>
  <si>
    <t xml:space="preserve">          Compensation income</t>
    <phoneticPr fontId="2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</si>
</sst>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,##0_ "/>
    <numFmt numFmtId="177" formatCode="#,##0.00_ "/>
    <numFmt numFmtId="178" formatCode="0.00_ "/>
  </numFmts>
  <fonts count="8">
    <font>
      <sz val="12"/>
      <color theme="1"/>
      <name val="新細明體"/>
      <family val="2"/>
      <charset val="136"/>
      <scheme val="minor"/>
    </font>
    <font>
      <b/>
      <u/>
      <sz val="16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0" xfId="0" applyAlignment="1">
      <alignment vertical="center" wrapText="1"/>
    </xf>
    <xf numFmtId="41" fontId="0" fillId="0" borderId="0" xfId="2" applyFont="1">
      <alignment vertical="center"/>
    </xf>
    <xf numFmtId="41" fontId="5" fillId="0" borderId="1" xfId="2" applyFont="1" applyBorder="1" applyAlignment="1">
      <alignment horizontal="center" vertical="center"/>
    </xf>
    <xf numFmtId="41" fontId="5" fillId="0" borderId="1" xfId="2" applyFont="1" applyBorder="1">
      <alignment vertical="center"/>
    </xf>
    <xf numFmtId="41" fontId="0" fillId="0" borderId="1" xfId="2" applyFont="1" applyBorder="1">
      <alignment vertical="center"/>
    </xf>
    <xf numFmtId="176" fontId="5" fillId="0" borderId="1" xfId="2" applyNumberFormat="1" applyFont="1" applyBorder="1">
      <alignment vertical="center"/>
    </xf>
    <xf numFmtId="41" fontId="0" fillId="0" borderId="0" xfId="2" applyFont="1" applyAlignment="1">
      <alignment horizontal="right" vertical="center"/>
    </xf>
    <xf numFmtId="177" fontId="0" fillId="0" borderId="0" xfId="0" applyNumberFormat="1">
      <alignment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1" xfId="1" applyNumberFormat="1" applyFont="1" applyBorder="1">
      <alignment vertical="center"/>
    </xf>
    <xf numFmtId="176" fontId="7" fillId="0" borderId="1" xfId="2" applyNumberFormat="1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178" fontId="5" fillId="0" borderId="6" xfId="0" applyNumberFormat="1" applyFont="1" applyBorder="1">
      <alignment vertical="center"/>
    </xf>
    <xf numFmtId="0" fontId="0" fillId="0" borderId="5" xfId="0" applyBorder="1">
      <alignment vertical="center"/>
    </xf>
    <xf numFmtId="178" fontId="7" fillId="0" borderId="6" xfId="0" applyNumberFormat="1" applyFont="1" applyBorder="1">
      <alignment vertical="center"/>
    </xf>
    <xf numFmtId="0" fontId="7" fillId="0" borderId="6" xfId="0" applyNumberFormat="1" applyFont="1" applyBorder="1">
      <alignment vertical="center"/>
    </xf>
    <xf numFmtId="0" fontId="5" fillId="0" borderId="7" xfId="0" applyFont="1" applyBorder="1">
      <alignment vertical="center"/>
    </xf>
    <xf numFmtId="176" fontId="5" fillId="0" borderId="8" xfId="2" applyNumberFormat="1" applyFont="1" applyBorder="1">
      <alignment vertical="center"/>
    </xf>
    <xf numFmtId="177" fontId="5" fillId="0" borderId="8" xfId="1" applyNumberFormat="1" applyFont="1" applyBorder="1">
      <alignment vertical="center"/>
    </xf>
    <xf numFmtId="177" fontId="5" fillId="0" borderId="9" xfId="2" applyNumberFormat="1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3">
    <cellStyle name="一般" xfId="0" builtinId="0"/>
    <cellStyle name="千分位[0]" xfId="2" builtinId="6"/>
    <cellStyle name="百分比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>
      <selection activeCell="A11" sqref="A11"/>
    </sheetView>
  </sheetViews>
  <sheetFormatPr defaultRowHeight="16.5"/>
  <cols>
    <col min="1" max="1" width="46" style="3" customWidth="1"/>
    <col min="2" max="2" width="17" style="4" bestFit="1" customWidth="1"/>
    <col min="3" max="3" width="8.625" style="10" bestFit="1" customWidth="1"/>
    <col min="4" max="4" width="17" style="4" bestFit="1" customWidth="1"/>
    <col min="5" max="5" width="8.625" style="10" bestFit="1" customWidth="1"/>
    <col min="6" max="6" width="14.125" style="4" bestFit="1" customWidth="1"/>
    <col min="7" max="7" width="12.25" customWidth="1"/>
  </cols>
  <sheetData>
    <row r="1" spans="1:7" ht="21">
      <c r="A1" s="28" t="s">
        <v>0</v>
      </c>
      <c r="B1" s="28"/>
      <c r="C1" s="28"/>
      <c r="D1" s="28"/>
      <c r="E1" s="28"/>
      <c r="F1" s="28"/>
      <c r="G1" s="28"/>
    </row>
    <row r="2" spans="1:7" ht="21">
      <c r="A2" s="29" t="s">
        <v>41</v>
      </c>
      <c r="B2" s="29"/>
      <c r="C2" s="29"/>
      <c r="D2" s="29"/>
      <c r="E2" s="29"/>
      <c r="F2" s="29"/>
      <c r="G2" s="29"/>
    </row>
    <row r="3" spans="1:7" ht="19.5">
      <c r="A3" s="30">
        <v>2006</v>
      </c>
      <c r="B3" s="30"/>
      <c r="C3" s="30"/>
      <c r="D3" s="30"/>
      <c r="E3" s="30"/>
      <c r="F3" s="30"/>
      <c r="G3" s="30"/>
    </row>
    <row r="4" spans="1:7" ht="17.25" thickBot="1">
      <c r="F4" s="9"/>
      <c r="G4" s="9" t="s">
        <v>42</v>
      </c>
    </row>
    <row r="5" spans="1:7" s="1" customFormat="1">
      <c r="A5" s="24" t="s">
        <v>1</v>
      </c>
      <c r="B5" s="31" t="s">
        <v>45</v>
      </c>
      <c r="C5" s="31"/>
      <c r="D5" s="31" t="s">
        <v>46</v>
      </c>
      <c r="E5" s="31"/>
      <c r="F5" s="26" t="s">
        <v>2</v>
      </c>
      <c r="G5" s="27"/>
    </row>
    <row r="6" spans="1:7" s="2" customFormat="1">
      <c r="A6" s="25"/>
      <c r="B6" s="5" t="s">
        <v>43</v>
      </c>
      <c r="C6" s="11" t="s">
        <v>44</v>
      </c>
      <c r="D6" s="5" t="s">
        <v>43</v>
      </c>
      <c r="E6" s="11" t="s">
        <v>44</v>
      </c>
      <c r="F6" s="5" t="s">
        <v>43</v>
      </c>
      <c r="G6" s="14" t="s">
        <v>44</v>
      </c>
    </row>
    <row r="7" spans="1:7" s="2" customFormat="1">
      <c r="A7" s="15" t="s">
        <v>3</v>
      </c>
      <c r="B7" s="6">
        <f>B8+B12+B14</f>
        <v>1565409000</v>
      </c>
      <c r="C7" s="12">
        <f>B7/$B$7*100</f>
        <v>100</v>
      </c>
      <c r="D7" s="6">
        <f>D8+D12+D14</f>
        <v>1823752551</v>
      </c>
      <c r="E7" s="12">
        <f>D7/$D$7*100</f>
        <v>100</v>
      </c>
      <c r="F7" s="8">
        <f>D7-B7</f>
        <v>258343551</v>
      </c>
      <c r="G7" s="16">
        <f t="shared" ref="G7:G34" si="0">F7/B7*100</f>
        <v>16.50326215065839</v>
      </c>
    </row>
    <row r="8" spans="1:7">
      <c r="A8" s="15" t="s">
        <v>4</v>
      </c>
      <c r="B8" s="6">
        <f>B9+B10+B11</f>
        <v>756062000</v>
      </c>
      <c r="C8" s="12">
        <f t="shared" ref="C8:C46" si="1">B8/$B$7*100</f>
        <v>48.298048624991935</v>
      </c>
      <c r="D8" s="6">
        <f>D9+D10+D11</f>
        <v>815213645</v>
      </c>
      <c r="E8" s="12">
        <f t="shared" ref="E8:E46" si="2">D8/$D$7*100</f>
        <v>44.699794637874639</v>
      </c>
      <c r="F8" s="8">
        <f>D8-B8</f>
        <v>59151645</v>
      </c>
      <c r="G8" s="16">
        <f t="shared" si="0"/>
        <v>7.823650044573065</v>
      </c>
    </row>
    <row r="9" spans="1:7">
      <c r="A9" s="17" t="s">
        <v>5</v>
      </c>
      <c r="B9" s="7">
        <v>407302000</v>
      </c>
      <c r="C9" s="12">
        <f t="shared" si="1"/>
        <v>26.018887076795906</v>
      </c>
      <c r="D9" s="7">
        <v>432898295</v>
      </c>
      <c r="E9" s="12">
        <f t="shared" si="2"/>
        <v>23.736679340770937</v>
      </c>
      <c r="F9" s="13">
        <f>D9-B9</f>
        <v>25596295</v>
      </c>
      <c r="G9" s="18">
        <f t="shared" si="0"/>
        <v>6.2843528880290291</v>
      </c>
    </row>
    <row r="10" spans="1:7">
      <c r="A10" s="17" t="s">
        <v>6</v>
      </c>
      <c r="B10" s="7">
        <v>325680000</v>
      </c>
      <c r="C10" s="12">
        <f t="shared" si="1"/>
        <v>20.804786480721653</v>
      </c>
      <c r="D10" s="7">
        <v>362069037</v>
      </c>
      <c r="E10" s="12">
        <f t="shared" si="2"/>
        <v>19.852969461315915</v>
      </c>
      <c r="F10" s="13">
        <f t="shared" ref="F10:F11" si="3">D10-B10</f>
        <v>36389037</v>
      </c>
      <c r="G10" s="18">
        <f t="shared" si="0"/>
        <v>11.173248894620487</v>
      </c>
    </row>
    <row r="11" spans="1:7">
      <c r="A11" s="17" t="s">
        <v>7</v>
      </c>
      <c r="B11" s="7">
        <v>23080000</v>
      </c>
      <c r="C11" s="12">
        <f t="shared" si="1"/>
        <v>1.4743750674743787</v>
      </c>
      <c r="D11" s="7">
        <v>20246313</v>
      </c>
      <c r="E11" s="12">
        <f t="shared" si="2"/>
        <v>1.1101458357877851</v>
      </c>
      <c r="F11" s="13">
        <f t="shared" si="3"/>
        <v>-2833687</v>
      </c>
      <c r="G11" s="18">
        <f t="shared" si="0"/>
        <v>-12.277673310225303</v>
      </c>
    </row>
    <row r="12" spans="1:7">
      <c r="A12" s="15" t="s">
        <v>8</v>
      </c>
      <c r="B12" s="6">
        <f>B13</f>
        <v>2540000</v>
      </c>
      <c r="C12" s="12">
        <f t="shared" si="1"/>
        <v>0.16225791470471934</v>
      </c>
      <c r="D12" s="6">
        <f>D13</f>
        <v>4156249</v>
      </c>
      <c r="E12" s="12">
        <f t="shared" si="2"/>
        <v>0.22789544544960585</v>
      </c>
      <c r="F12" s="8">
        <f>D12-B12</f>
        <v>1616249</v>
      </c>
      <c r="G12" s="16">
        <f t="shared" si="0"/>
        <v>63.631850393700788</v>
      </c>
    </row>
    <row r="13" spans="1:7">
      <c r="A13" s="17" t="s">
        <v>9</v>
      </c>
      <c r="B13" s="7">
        <v>2540000</v>
      </c>
      <c r="C13" s="12">
        <f t="shared" si="1"/>
        <v>0.16225791470471934</v>
      </c>
      <c r="D13" s="7">
        <v>4156249</v>
      </c>
      <c r="E13" s="12">
        <f t="shared" si="2"/>
        <v>0.22789544544960585</v>
      </c>
      <c r="F13" s="13">
        <f>D13-B13</f>
        <v>1616249</v>
      </c>
      <c r="G13" s="18">
        <f t="shared" si="0"/>
        <v>63.631850393700788</v>
      </c>
    </row>
    <row r="14" spans="1:7">
      <c r="A14" s="15" t="s">
        <v>10</v>
      </c>
      <c r="B14" s="6">
        <f>B15+B16+B17</f>
        <v>806807000</v>
      </c>
      <c r="C14" s="12">
        <f t="shared" si="1"/>
        <v>51.539693460303347</v>
      </c>
      <c r="D14" s="6">
        <f>D15+D16+D17</f>
        <v>1004382657</v>
      </c>
      <c r="E14" s="12">
        <f t="shared" si="2"/>
        <v>55.072309916675756</v>
      </c>
      <c r="F14" s="8">
        <f>D14-B14</f>
        <v>197575657</v>
      </c>
      <c r="G14" s="16">
        <f t="shared" si="0"/>
        <v>24.488589836230972</v>
      </c>
    </row>
    <row r="15" spans="1:7">
      <c r="A15" s="17" t="s">
        <v>11</v>
      </c>
      <c r="B15" s="7">
        <v>768387000</v>
      </c>
      <c r="C15" s="12">
        <f t="shared" si="1"/>
        <v>49.085382797722509</v>
      </c>
      <c r="D15" s="7">
        <v>772309000</v>
      </c>
      <c r="E15" s="12">
        <f t="shared" si="2"/>
        <v>42.347247140327646</v>
      </c>
      <c r="F15" s="13">
        <f>D15-B15</f>
        <v>3922000</v>
      </c>
      <c r="G15" s="18">
        <f t="shared" si="0"/>
        <v>0.51041987956589574</v>
      </c>
    </row>
    <row r="16" spans="1:7" s="2" customFormat="1">
      <c r="A16" s="17" t="s">
        <v>12</v>
      </c>
      <c r="B16" s="7">
        <v>10920000</v>
      </c>
      <c r="C16" s="12">
        <f t="shared" si="1"/>
        <v>0.69758127109273038</v>
      </c>
      <c r="D16" s="7">
        <v>199822692</v>
      </c>
      <c r="E16" s="12">
        <f t="shared" si="2"/>
        <v>10.956677861282946</v>
      </c>
      <c r="F16" s="13">
        <f t="shared" ref="F16:F17" si="4">D16-B16</f>
        <v>188902692</v>
      </c>
      <c r="G16" s="18">
        <f t="shared" si="0"/>
        <v>1729.8781318681317</v>
      </c>
    </row>
    <row r="17" spans="1:7">
      <c r="A17" s="17" t="s">
        <v>13</v>
      </c>
      <c r="B17" s="7">
        <v>27500000</v>
      </c>
      <c r="C17" s="12">
        <f t="shared" si="1"/>
        <v>1.756729391488103</v>
      </c>
      <c r="D17" s="7">
        <v>32250965</v>
      </c>
      <c r="E17" s="12">
        <f t="shared" si="2"/>
        <v>1.768384915065158</v>
      </c>
      <c r="F17" s="13">
        <f t="shared" si="4"/>
        <v>4750965</v>
      </c>
      <c r="G17" s="18">
        <f t="shared" si="0"/>
        <v>17.276236363636365</v>
      </c>
    </row>
    <row r="18" spans="1:7" s="2" customFormat="1">
      <c r="A18" s="15" t="s">
        <v>14</v>
      </c>
      <c r="B18" s="6">
        <f>B19+B23+B25+B27+B29</f>
        <v>1590963000</v>
      </c>
      <c r="C18" s="12">
        <f t="shared" si="1"/>
        <v>101.63241683163953</v>
      </c>
      <c r="D18" s="6">
        <f>D19+D23+D25+D27+D29</f>
        <v>1900490354</v>
      </c>
      <c r="E18" s="12">
        <f t="shared" si="2"/>
        <v>104.20768721929537</v>
      </c>
      <c r="F18" s="8">
        <f>D18-B18</f>
        <v>309527354</v>
      </c>
      <c r="G18" s="16">
        <f t="shared" si="0"/>
        <v>19.455345850280619</v>
      </c>
    </row>
    <row r="19" spans="1:7" s="2" customFormat="1">
      <c r="A19" s="15" t="s">
        <v>15</v>
      </c>
      <c r="B19" s="6">
        <f>B20+B21+B22</f>
        <v>1206117000</v>
      </c>
      <c r="C19" s="12">
        <f t="shared" si="1"/>
        <v>77.048043035398422</v>
      </c>
      <c r="D19" s="6">
        <f>D20+D21+D22</f>
        <v>1427073793</v>
      </c>
      <c r="E19" s="12">
        <f t="shared" si="2"/>
        <v>78.24931031446711</v>
      </c>
      <c r="F19" s="8">
        <f>D19-B19</f>
        <v>220956793</v>
      </c>
      <c r="G19" s="16">
        <f t="shared" si="0"/>
        <v>18.319681506852152</v>
      </c>
    </row>
    <row r="20" spans="1:7">
      <c r="A20" s="17" t="s">
        <v>16</v>
      </c>
      <c r="B20" s="7">
        <v>863457000</v>
      </c>
      <c r="C20" s="12">
        <f t="shared" si="1"/>
        <v>55.158556006768833</v>
      </c>
      <c r="D20" s="7">
        <v>1063032432</v>
      </c>
      <c r="E20" s="12">
        <f t="shared" si="2"/>
        <v>58.288194383449557</v>
      </c>
      <c r="F20" s="13">
        <f>D20-B20</f>
        <v>199575432</v>
      </c>
      <c r="G20" s="18">
        <f t="shared" si="0"/>
        <v>23.113534547753968</v>
      </c>
    </row>
    <row r="21" spans="1:7" s="2" customFormat="1">
      <c r="A21" s="17" t="s">
        <v>17</v>
      </c>
      <c r="B21" s="7">
        <v>320680000</v>
      </c>
      <c r="C21" s="12">
        <f t="shared" si="1"/>
        <v>20.485381136814723</v>
      </c>
      <c r="D21" s="7">
        <v>344474702</v>
      </c>
      <c r="E21" s="12">
        <f t="shared" si="2"/>
        <v>18.888236883403817</v>
      </c>
      <c r="F21" s="13">
        <f t="shared" ref="F21:F22" si="5">D21-B21</f>
        <v>23794702</v>
      </c>
      <c r="G21" s="18">
        <f t="shared" si="0"/>
        <v>7.4200767119870283</v>
      </c>
    </row>
    <row r="22" spans="1:7">
      <c r="A22" s="17" t="s">
        <v>18</v>
      </c>
      <c r="B22" s="7">
        <v>21980000</v>
      </c>
      <c r="C22" s="12">
        <f t="shared" si="1"/>
        <v>1.4041058918148548</v>
      </c>
      <c r="D22" s="7">
        <v>19566659</v>
      </c>
      <c r="E22" s="12">
        <f t="shared" si="2"/>
        <v>1.0728790476137351</v>
      </c>
      <c r="F22" s="13">
        <f t="shared" si="5"/>
        <v>-2413341</v>
      </c>
      <c r="G22" s="18">
        <f t="shared" si="0"/>
        <v>-10.979713375796178</v>
      </c>
    </row>
    <row r="23" spans="1:7">
      <c r="A23" s="15" t="s">
        <v>19</v>
      </c>
      <c r="B23" s="6">
        <f>B24</f>
        <v>81950000</v>
      </c>
      <c r="C23" s="12">
        <f t="shared" si="1"/>
        <v>5.2350535866345469</v>
      </c>
      <c r="D23" s="6">
        <f>D24</f>
        <v>94349812</v>
      </c>
      <c r="E23" s="12">
        <f t="shared" si="2"/>
        <v>5.1733888979766531</v>
      </c>
      <c r="F23" s="8">
        <f t="shared" ref="F23:F46" si="6">D23-B23</f>
        <v>12399812</v>
      </c>
      <c r="G23" s="16">
        <f t="shared" si="0"/>
        <v>15.130948139109213</v>
      </c>
    </row>
    <row r="24" spans="1:7">
      <c r="A24" s="17" t="s">
        <v>20</v>
      </c>
      <c r="B24" s="7">
        <v>81950000</v>
      </c>
      <c r="C24" s="12">
        <f t="shared" si="1"/>
        <v>5.2350535866345469</v>
      </c>
      <c r="D24" s="7">
        <v>94349812</v>
      </c>
      <c r="E24" s="12">
        <f t="shared" si="2"/>
        <v>5.1733888979766531</v>
      </c>
      <c r="F24" s="13">
        <f t="shared" si="6"/>
        <v>12399812</v>
      </c>
      <c r="G24" s="18">
        <f t="shared" si="0"/>
        <v>15.130948139109213</v>
      </c>
    </row>
    <row r="25" spans="1:7">
      <c r="A25" s="15" t="s">
        <v>21</v>
      </c>
      <c r="B25" s="6">
        <f>B26</f>
        <v>271686000</v>
      </c>
      <c r="C25" s="12">
        <f t="shared" si="1"/>
        <v>17.355592052939521</v>
      </c>
      <c r="D25" s="6">
        <f>D26</f>
        <v>280248135</v>
      </c>
      <c r="E25" s="12">
        <f t="shared" si="2"/>
        <v>15.366565757308159</v>
      </c>
      <c r="F25" s="8">
        <f t="shared" si="6"/>
        <v>8562135</v>
      </c>
      <c r="G25" s="16">
        <f t="shared" si="0"/>
        <v>3.1514818577328239</v>
      </c>
    </row>
    <row r="26" spans="1:7">
      <c r="A26" s="17" t="s">
        <v>22</v>
      </c>
      <c r="B26" s="7">
        <v>271686000</v>
      </c>
      <c r="C26" s="12">
        <f t="shared" si="1"/>
        <v>17.355592052939521</v>
      </c>
      <c r="D26" s="7">
        <v>280248135</v>
      </c>
      <c r="E26" s="12">
        <f t="shared" si="2"/>
        <v>15.366565757308159</v>
      </c>
      <c r="F26" s="13">
        <f t="shared" si="6"/>
        <v>8562135</v>
      </c>
      <c r="G26" s="18">
        <f t="shared" si="0"/>
        <v>3.1514818577328239</v>
      </c>
    </row>
    <row r="27" spans="1:7" s="2" customFormat="1">
      <c r="A27" s="15" t="s">
        <v>23</v>
      </c>
      <c r="B27" s="6">
        <f>B28</f>
        <v>9950000</v>
      </c>
      <c r="C27" s="12">
        <f t="shared" si="1"/>
        <v>0.63561663437478644</v>
      </c>
      <c r="D27" s="6">
        <f>D28</f>
        <v>79616500</v>
      </c>
      <c r="E27" s="12">
        <f t="shared" si="2"/>
        <v>4.3655319333943998</v>
      </c>
      <c r="F27" s="8">
        <f t="shared" si="6"/>
        <v>69666500</v>
      </c>
      <c r="G27" s="16">
        <f t="shared" si="0"/>
        <v>700.16582914572871</v>
      </c>
    </row>
    <row r="28" spans="1:7">
      <c r="A28" s="17" t="s">
        <v>24</v>
      </c>
      <c r="B28" s="7">
        <v>9950000</v>
      </c>
      <c r="C28" s="12">
        <f t="shared" si="1"/>
        <v>0.63561663437478644</v>
      </c>
      <c r="D28" s="7">
        <v>79616500</v>
      </c>
      <c r="E28" s="12">
        <f t="shared" si="2"/>
        <v>4.3655319333943998</v>
      </c>
      <c r="F28" s="13">
        <f t="shared" si="6"/>
        <v>69666500</v>
      </c>
      <c r="G28" s="18">
        <f t="shared" si="0"/>
        <v>700.16582914572871</v>
      </c>
    </row>
    <row r="29" spans="1:7">
      <c r="A29" s="15" t="s">
        <v>19</v>
      </c>
      <c r="B29" s="6">
        <f>B30</f>
        <v>21260000</v>
      </c>
      <c r="C29" s="12">
        <f t="shared" si="1"/>
        <v>1.3581115222922573</v>
      </c>
      <c r="D29" s="6">
        <f>D30</f>
        <v>19202114</v>
      </c>
      <c r="E29" s="12">
        <f t="shared" si="2"/>
        <v>1.0528903161490355</v>
      </c>
      <c r="F29" s="8">
        <f t="shared" si="6"/>
        <v>-2057886</v>
      </c>
      <c r="G29" s="16">
        <f t="shared" si="0"/>
        <v>-9.6796142991533394</v>
      </c>
    </row>
    <row r="30" spans="1:7">
      <c r="A30" s="17" t="s">
        <v>25</v>
      </c>
      <c r="B30" s="7">
        <v>21260000</v>
      </c>
      <c r="C30" s="12">
        <f t="shared" si="1"/>
        <v>1.3581115222922573</v>
      </c>
      <c r="D30" s="7">
        <v>19202114</v>
      </c>
      <c r="E30" s="12">
        <f t="shared" si="2"/>
        <v>1.0528903161490355</v>
      </c>
      <c r="F30" s="13">
        <f t="shared" si="6"/>
        <v>-2057886</v>
      </c>
      <c r="G30" s="18">
        <f t="shared" si="0"/>
        <v>-9.6796142991533394</v>
      </c>
    </row>
    <row r="31" spans="1:7">
      <c r="A31" s="15" t="s">
        <v>26</v>
      </c>
      <c r="B31" s="8">
        <f>B7-B18</f>
        <v>-25554000</v>
      </c>
      <c r="C31" s="12">
        <f t="shared" si="1"/>
        <v>-1.6324168316395267</v>
      </c>
      <c r="D31" s="8">
        <f>D7-D18</f>
        <v>-76737803</v>
      </c>
      <c r="E31" s="12">
        <f t="shared" si="2"/>
        <v>-4.2076872192953552</v>
      </c>
      <c r="F31" s="8">
        <f t="shared" si="6"/>
        <v>-51183803</v>
      </c>
      <c r="G31" s="16">
        <f t="shared" si="0"/>
        <v>200.29663849103861</v>
      </c>
    </row>
    <row r="32" spans="1:7">
      <c r="A32" s="15" t="s">
        <v>27</v>
      </c>
      <c r="B32" s="6">
        <f>B33+B36</f>
        <v>55747000</v>
      </c>
      <c r="C32" s="12">
        <f t="shared" si="1"/>
        <v>3.561177941355901</v>
      </c>
      <c r="D32" s="6">
        <f>D33+D36</f>
        <v>104135985</v>
      </c>
      <c r="E32" s="12">
        <f t="shared" si="2"/>
        <v>5.7099843365757135</v>
      </c>
      <c r="F32" s="8">
        <f t="shared" si="6"/>
        <v>48388985</v>
      </c>
      <c r="G32" s="16">
        <f t="shared" si="0"/>
        <v>86.801056559097361</v>
      </c>
    </row>
    <row r="33" spans="1:7">
      <c r="A33" s="15" t="s">
        <v>28</v>
      </c>
      <c r="B33" s="6">
        <f>B34+B35</f>
        <v>11000000</v>
      </c>
      <c r="C33" s="12">
        <f t="shared" si="1"/>
        <v>0.70269175659524119</v>
      </c>
      <c r="D33" s="6">
        <f>D34+D35</f>
        <v>37494545</v>
      </c>
      <c r="E33" s="12">
        <f t="shared" si="2"/>
        <v>2.0559008939804357</v>
      </c>
      <c r="F33" s="8">
        <f t="shared" si="6"/>
        <v>26494545</v>
      </c>
      <c r="G33" s="16">
        <f t="shared" si="0"/>
        <v>240.8595</v>
      </c>
    </row>
    <row r="34" spans="1:7">
      <c r="A34" s="17" t="s">
        <v>29</v>
      </c>
      <c r="B34" s="7">
        <v>11000000</v>
      </c>
      <c r="C34" s="12">
        <f t="shared" si="1"/>
        <v>0.70269175659524119</v>
      </c>
      <c r="D34" s="7">
        <v>37494545</v>
      </c>
      <c r="E34" s="12">
        <f t="shared" si="2"/>
        <v>2.0559008939804357</v>
      </c>
      <c r="F34" s="13">
        <f t="shared" si="6"/>
        <v>26494545</v>
      </c>
      <c r="G34" s="18">
        <f t="shared" si="0"/>
        <v>240.8595</v>
      </c>
    </row>
    <row r="35" spans="1:7">
      <c r="A35" s="17" t="s">
        <v>30</v>
      </c>
      <c r="B35" s="7"/>
      <c r="C35" s="12">
        <f t="shared" si="1"/>
        <v>0</v>
      </c>
      <c r="D35" s="7"/>
      <c r="E35" s="12">
        <f t="shared" si="2"/>
        <v>0</v>
      </c>
      <c r="F35" s="13">
        <f t="shared" si="6"/>
        <v>0</v>
      </c>
      <c r="G35" s="18"/>
    </row>
    <row r="36" spans="1:7">
      <c r="A36" s="15" t="s">
        <v>31</v>
      </c>
      <c r="B36" s="6">
        <f>B37+B38+B40+B41+B39</f>
        <v>44747000</v>
      </c>
      <c r="C36" s="12">
        <f t="shared" si="1"/>
        <v>2.8584861847606597</v>
      </c>
      <c r="D36" s="6">
        <f>D37+D38+D40+D41+D39</f>
        <v>66641440</v>
      </c>
      <c r="E36" s="12">
        <f t="shared" si="2"/>
        <v>3.6540834425952782</v>
      </c>
      <c r="F36" s="8">
        <f t="shared" si="6"/>
        <v>21894440</v>
      </c>
      <c r="G36" s="16">
        <f>F36/B36*100</f>
        <v>48.929403088475205</v>
      </c>
    </row>
    <row r="37" spans="1:7">
      <c r="A37" s="17" t="s">
        <v>32</v>
      </c>
      <c r="B37" s="7">
        <v>39801000</v>
      </c>
      <c r="C37" s="12">
        <f t="shared" si="1"/>
        <v>2.5425304185679272</v>
      </c>
      <c r="D37" s="7">
        <v>53467428</v>
      </c>
      <c r="E37" s="12">
        <f t="shared" si="2"/>
        <v>2.9317260157186751</v>
      </c>
      <c r="F37" s="13">
        <f t="shared" si="6"/>
        <v>13666428</v>
      </c>
      <c r="G37" s="18">
        <f>F37/B37*100</f>
        <v>34.336896057887998</v>
      </c>
    </row>
    <row r="38" spans="1:7">
      <c r="A38" s="17" t="s">
        <v>33</v>
      </c>
      <c r="B38" s="7">
        <v>1000000</v>
      </c>
      <c r="C38" s="12">
        <f t="shared" si="1"/>
        <v>6.3881068781385567E-2</v>
      </c>
      <c r="D38" s="7">
        <v>1789403</v>
      </c>
      <c r="E38" s="12">
        <f t="shared" si="2"/>
        <v>9.8116545417240644E-2</v>
      </c>
      <c r="F38" s="13">
        <f t="shared" si="6"/>
        <v>789403</v>
      </c>
      <c r="G38" s="18">
        <f>F38/B38*100</f>
        <v>78.940299999999993</v>
      </c>
    </row>
    <row r="39" spans="1:7">
      <c r="A39" s="17" t="s">
        <v>47</v>
      </c>
      <c r="B39" s="7"/>
      <c r="C39" s="12">
        <f t="shared" si="1"/>
        <v>0</v>
      </c>
      <c r="D39" s="7"/>
      <c r="E39" s="12">
        <f t="shared" si="2"/>
        <v>0</v>
      </c>
      <c r="F39" s="13">
        <f t="shared" si="6"/>
        <v>0</v>
      </c>
      <c r="G39" s="19"/>
    </row>
    <row r="40" spans="1:7">
      <c r="A40" s="17" t="s">
        <v>34</v>
      </c>
      <c r="B40" s="7">
        <v>745000</v>
      </c>
      <c r="C40" s="12">
        <f t="shared" si="1"/>
        <v>4.7591396242132253E-2</v>
      </c>
      <c r="D40" s="7">
        <v>750913</v>
      </c>
      <c r="E40" s="12">
        <f t="shared" si="2"/>
        <v>4.117406166687796E-2</v>
      </c>
      <c r="F40" s="13">
        <f t="shared" si="6"/>
        <v>5913</v>
      </c>
      <c r="G40" s="18">
        <f t="shared" ref="G40:G46" si="7">F40/B40*100</f>
        <v>0.79369127516778526</v>
      </c>
    </row>
    <row r="41" spans="1:7">
      <c r="A41" s="17" t="s">
        <v>35</v>
      </c>
      <c r="B41" s="7">
        <v>3201000</v>
      </c>
      <c r="C41" s="12">
        <f t="shared" si="1"/>
        <v>0.20448330116921518</v>
      </c>
      <c r="D41" s="7">
        <v>10633696</v>
      </c>
      <c r="E41" s="12">
        <f t="shared" si="2"/>
        <v>0.58306681979248398</v>
      </c>
      <c r="F41" s="13">
        <f t="shared" si="6"/>
        <v>7432696</v>
      </c>
      <c r="G41" s="18">
        <f t="shared" si="7"/>
        <v>232.19918775382692</v>
      </c>
    </row>
    <row r="42" spans="1:7">
      <c r="A42" s="15" t="s">
        <v>36</v>
      </c>
      <c r="B42" s="6">
        <f>B43</f>
        <v>25993000</v>
      </c>
      <c r="C42" s="12">
        <f t="shared" si="1"/>
        <v>1.6604606208345549</v>
      </c>
      <c r="D42" s="6">
        <f>D43</f>
        <v>35410285</v>
      </c>
      <c r="E42" s="12">
        <f t="shared" si="2"/>
        <v>1.9416167495192169</v>
      </c>
      <c r="F42" s="8">
        <f t="shared" si="6"/>
        <v>9417285</v>
      </c>
      <c r="G42" s="16">
        <f t="shared" si="7"/>
        <v>36.230081175701152</v>
      </c>
    </row>
    <row r="43" spans="1:7">
      <c r="A43" s="15" t="s">
        <v>37</v>
      </c>
      <c r="B43" s="6">
        <f>B44</f>
        <v>25993000</v>
      </c>
      <c r="C43" s="12">
        <f t="shared" si="1"/>
        <v>1.6604606208345549</v>
      </c>
      <c r="D43" s="6">
        <f>D44</f>
        <v>35410285</v>
      </c>
      <c r="E43" s="12">
        <f t="shared" si="2"/>
        <v>1.9416167495192169</v>
      </c>
      <c r="F43" s="8">
        <f t="shared" si="6"/>
        <v>9417285</v>
      </c>
      <c r="G43" s="16">
        <f t="shared" si="7"/>
        <v>36.230081175701152</v>
      </c>
    </row>
    <row r="44" spans="1:7">
      <c r="A44" s="17" t="s">
        <v>38</v>
      </c>
      <c r="B44" s="7">
        <v>25993000</v>
      </c>
      <c r="C44" s="12">
        <f t="shared" si="1"/>
        <v>1.6604606208345549</v>
      </c>
      <c r="D44" s="7">
        <v>35410285</v>
      </c>
      <c r="E44" s="12">
        <f t="shared" si="2"/>
        <v>1.9416167495192169</v>
      </c>
      <c r="F44" s="13">
        <f t="shared" si="6"/>
        <v>9417285</v>
      </c>
      <c r="G44" s="18">
        <f t="shared" si="7"/>
        <v>36.230081175701152</v>
      </c>
    </row>
    <row r="45" spans="1:7">
      <c r="A45" s="15" t="s">
        <v>39</v>
      </c>
      <c r="B45" s="6">
        <f>B32-B42</f>
        <v>29754000</v>
      </c>
      <c r="C45" s="12">
        <f t="shared" si="1"/>
        <v>1.9007173205213463</v>
      </c>
      <c r="D45" s="6">
        <f>D32-D42</f>
        <v>68725700</v>
      </c>
      <c r="E45" s="12">
        <f t="shared" si="2"/>
        <v>3.7683675870564968</v>
      </c>
      <c r="F45" s="8">
        <f t="shared" si="6"/>
        <v>38971700</v>
      </c>
      <c r="G45" s="16">
        <f t="shared" si="7"/>
        <v>130.97970020837536</v>
      </c>
    </row>
    <row r="46" spans="1:7" ht="17.25" thickBot="1">
      <c r="A46" s="20" t="s">
        <v>40</v>
      </c>
      <c r="B46" s="21">
        <f>B31+B45</f>
        <v>4200000</v>
      </c>
      <c r="C46" s="22">
        <f t="shared" si="1"/>
        <v>0.26830048888181934</v>
      </c>
      <c r="D46" s="21">
        <f>D31+D45</f>
        <v>-8012103</v>
      </c>
      <c r="E46" s="22">
        <f t="shared" si="2"/>
        <v>-0.4393196322388585</v>
      </c>
      <c r="F46" s="21">
        <f t="shared" si="6"/>
        <v>-12212103</v>
      </c>
      <c r="G46" s="23">
        <f t="shared" si="7"/>
        <v>-290.76435714285714</v>
      </c>
    </row>
  </sheetData>
  <mergeCells count="7">
    <mergeCell ref="A1:G1"/>
    <mergeCell ref="A2:G2"/>
    <mergeCell ref="A3:G3"/>
    <mergeCell ref="A5:A6"/>
    <mergeCell ref="F5:G5"/>
    <mergeCell ref="D5:E5"/>
    <mergeCell ref="B5:C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NTUST</dc:creator>
  <cp:lastModifiedBy>NTUST</cp:lastModifiedBy>
  <cp:lastPrinted>2012-12-11T06:17:13Z</cp:lastPrinted>
  <dcterms:created xsi:type="dcterms:W3CDTF">2012-11-30T02:17:07Z</dcterms:created>
  <dcterms:modified xsi:type="dcterms:W3CDTF">2012-12-11T06:17:24Z</dcterms:modified>
</cp:coreProperties>
</file>