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4925" windowHeight="69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Sheet1!$A$1:$G$46</definedName>
    <definedName name="_xlnm.Print_Titles" localSheetId="0">Sheet1!$5:$6</definedName>
  </definedNames>
  <calcPr calcId="124519"/>
</workbook>
</file>

<file path=xl/calcChain.xml><?xml version="1.0" encoding="utf-8"?>
<calcChain xmlns="http://schemas.openxmlformats.org/spreadsheetml/2006/main">
  <c r="G46" i="1"/>
  <c r="G45"/>
  <c r="G44"/>
  <c r="G43"/>
  <c r="G42"/>
  <c r="G41"/>
  <c r="G40"/>
  <c r="G38"/>
  <c r="G37"/>
  <c r="G36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D9"/>
  <c r="B9"/>
  <c r="F44"/>
  <c r="F41"/>
  <c r="F40"/>
  <c r="F39"/>
  <c r="F38"/>
  <c r="F37"/>
  <c r="F35"/>
  <c r="F34"/>
  <c r="F30"/>
  <c r="F28"/>
  <c r="F26"/>
  <c r="F24"/>
  <c r="F21"/>
  <c r="F22"/>
  <c r="F20"/>
  <c r="F16"/>
  <c r="F17"/>
  <c r="F15"/>
  <c r="F13"/>
  <c r="F10"/>
  <c r="F11"/>
  <c r="D36"/>
  <c r="B36"/>
  <c r="F36" s="1"/>
  <c r="F9" l="1"/>
  <c r="B43"/>
  <c r="B33"/>
  <c r="B29"/>
  <c r="B27"/>
  <c r="B25"/>
  <c r="F25" s="1"/>
  <c r="B23"/>
  <c r="B19"/>
  <c r="B14"/>
  <c r="B12"/>
  <c r="B8"/>
  <c r="D43"/>
  <c r="D42" s="1"/>
  <c r="D33"/>
  <c r="F33" s="1"/>
  <c r="D29"/>
  <c r="D27"/>
  <c r="D25"/>
  <c r="D23"/>
  <c r="D19"/>
  <c r="D14"/>
  <c r="D12"/>
  <c r="F12" s="1"/>
  <c r="D8"/>
  <c r="F29" l="1"/>
  <c r="F27"/>
  <c r="F23"/>
  <c r="F19"/>
  <c r="F14"/>
  <c r="D7"/>
  <c r="E27" s="1"/>
  <c r="B42"/>
  <c r="F42" s="1"/>
  <c r="F43"/>
  <c r="B7"/>
  <c r="C36" s="1"/>
  <c r="F8"/>
  <c r="D18"/>
  <c r="D32"/>
  <c r="B32"/>
  <c r="B18"/>
  <c r="F18" l="1"/>
  <c r="E42"/>
  <c r="E25"/>
  <c r="E18"/>
  <c r="E10"/>
  <c r="E36"/>
  <c r="E7"/>
  <c r="E38"/>
  <c r="E16"/>
  <c r="E8"/>
  <c r="E26"/>
  <c r="E35"/>
  <c r="E30"/>
  <c r="E15"/>
  <c r="E13"/>
  <c r="E39"/>
  <c r="E28"/>
  <c r="E23"/>
  <c r="E29"/>
  <c r="E20"/>
  <c r="E9"/>
  <c r="E41"/>
  <c r="E12"/>
  <c r="E44"/>
  <c r="E40"/>
  <c r="E19"/>
  <c r="E32"/>
  <c r="E11"/>
  <c r="E22"/>
  <c r="E33"/>
  <c r="E14"/>
  <c r="E37"/>
  <c r="E17"/>
  <c r="E21"/>
  <c r="E34"/>
  <c r="E43"/>
  <c r="E24"/>
  <c r="F32"/>
  <c r="C17"/>
  <c r="C9"/>
  <c r="C25"/>
  <c r="C15"/>
  <c r="C40"/>
  <c r="C23"/>
  <c r="C43"/>
  <c r="C11"/>
  <c r="C16"/>
  <c r="C41"/>
  <c r="C8"/>
  <c r="C44"/>
  <c r="C22"/>
  <c r="C19"/>
  <c r="C24"/>
  <c r="C14"/>
  <c r="C29"/>
  <c r="C35"/>
  <c r="C39"/>
  <c r="F7"/>
  <c r="C33"/>
  <c r="C42"/>
  <c r="C28"/>
  <c r="C30"/>
  <c r="C13"/>
  <c r="C37"/>
  <c r="C27"/>
  <c r="C38"/>
  <c r="C10"/>
  <c r="C7"/>
  <c r="C26"/>
  <c r="C21"/>
  <c r="C34"/>
  <c r="C20"/>
  <c r="C12"/>
  <c r="D45"/>
  <c r="E45" s="1"/>
  <c r="D31"/>
  <c r="E31" s="1"/>
  <c r="C32"/>
  <c r="B45"/>
  <c r="B31"/>
  <c r="C18"/>
  <c r="F45" l="1"/>
  <c r="F31"/>
  <c r="D46"/>
  <c r="E46" s="1"/>
  <c r="C45"/>
  <c r="B46"/>
  <c r="C31"/>
  <c r="F46" l="1"/>
  <c r="C46"/>
</calcChain>
</file>

<file path=xl/sharedStrings.xml><?xml version="1.0" encoding="utf-8"?>
<sst xmlns="http://schemas.openxmlformats.org/spreadsheetml/2006/main" count="53" uniqueCount="48">
  <si>
    <t>National Taiwan University of Science and Technology Fund</t>
    <phoneticPr fontId="2" type="noConversion"/>
  </si>
  <si>
    <t>Item</t>
    <phoneticPr fontId="2" type="noConversion"/>
  </si>
  <si>
    <t xml:space="preserve"> Comparison</t>
    <phoneticPr fontId="2" type="noConversion"/>
  </si>
  <si>
    <t xml:space="preserve">Operating Income </t>
    <phoneticPr fontId="2" type="noConversion"/>
  </si>
  <si>
    <t xml:space="preserve">    Teaching Income </t>
    <phoneticPr fontId="2" type="noConversion"/>
  </si>
  <si>
    <t>　      Learning miscellaneous fee income</t>
    <phoneticPr fontId="2" type="noConversion"/>
  </si>
  <si>
    <t xml:space="preserve">　  　Academy-business cooperation income </t>
    <phoneticPr fontId="2" type="noConversion"/>
  </si>
  <si>
    <t xml:space="preserve">　　  Continuing education income </t>
    <phoneticPr fontId="2" type="noConversion"/>
  </si>
  <si>
    <t xml:space="preserve"> 　Rental and loyalty income </t>
    <phoneticPr fontId="2" type="noConversion"/>
  </si>
  <si>
    <t xml:space="preserve"> 　　 Loyalty income</t>
    <phoneticPr fontId="2" type="noConversion"/>
  </si>
  <si>
    <t xml:space="preserve"> 　Other Operating Income</t>
    <phoneticPr fontId="2" type="noConversion"/>
  </si>
  <si>
    <t xml:space="preserve">          The school teaching research subsidizers income</t>
    <phoneticPr fontId="2" type="noConversion"/>
  </si>
  <si>
    <t xml:space="preserve">  　　Other subsidize Income</t>
    <phoneticPr fontId="2" type="noConversion"/>
  </si>
  <si>
    <t xml:space="preserve"> 　　 Miscellaneous item income </t>
    <phoneticPr fontId="2" type="noConversion"/>
  </si>
  <si>
    <t>Operating Costs and Expenses</t>
    <phoneticPr fontId="2" type="noConversion"/>
  </si>
  <si>
    <t xml:space="preserve"> 　Teaching Costs</t>
    <phoneticPr fontId="2" type="noConversion"/>
  </si>
  <si>
    <t xml:space="preserve">          The school teaching research subsidizers costs</t>
    <phoneticPr fontId="2" type="noConversion"/>
  </si>
  <si>
    <t xml:space="preserve"> 　　 Academy-business cooperation costs</t>
    <phoneticPr fontId="2" type="noConversion"/>
  </si>
  <si>
    <t xml:space="preserve"> 　　 Continuing education costs</t>
    <phoneticPr fontId="2" type="noConversion"/>
  </si>
  <si>
    <t xml:space="preserve"> 　Other Operating Costs</t>
    <phoneticPr fontId="2" type="noConversion"/>
  </si>
  <si>
    <t xml:space="preserve">  　　Public funds and grants for students</t>
    <phoneticPr fontId="2" type="noConversion"/>
  </si>
  <si>
    <t xml:space="preserve"> 　General and administrative expenses</t>
    <phoneticPr fontId="2" type="noConversion"/>
  </si>
  <si>
    <t xml:space="preserve">          General and administrative expenses</t>
    <phoneticPr fontId="2" type="noConversion"/>
  </si>
  <si>
    <t xml:space="preserve">    Research, development and training expenses</t>
    <phoneticPr fontId="2" type="noConversion"/>
  </si>
  <si>
    <t xml:space="preserve">     　 Research, development and training expenses</t>
    <phoneticPr fontId="2" type="noConversion"/>
  </si>
  <si>
    <t xml:space="preserve">          Miscellaneous item expenses</t>
    <phoneticPr fontId="2" type="noConversion"/>
  </si>
  <si>
    <t>Operating Profit(Loss-)</t>
    <phoneticPr fontId="2" type="noConversion"/>
  </si>
  <si>
    <t>Non-operating Revenue</t>
    <phoneticPr fontId="2" type="noConversion"/>
  </si>
  <si>
    <t xml:space="preserve">     Financial Income</t>
    <phoneticPr fontId="2" type="noConversion"/>
  </si>
  <si>
    <t xml:space="preserve"> 　　 Interest Revenue</t>
    <phoneticPr fontId="2" type="noConversion"/>
  </si>
  <si>
    <t xml:space="preserve">  　　Investment Income</t>
    <phoneticPr fontId="2" type="noConversion"/>
  </si>
  <si>
    <t xml:space="preserve"> 　Other Non-operating Revenue</t>
    <phoneticPr fontId="2" type="noConversion"/>
  </si>
  <si>
    <t xml:space="preserve">  　　Gain on disposal of assets</t>
    <phoneticPr fontId="2" type="noConversion"/>
  </si>
  <si>
    <t xml:space="preserve">  　　Donation Income</t>
    <phoneticPr fontId="2" type="noConversion"/>
  </si>
  <si>
    <t xml:space="preserve">  　　Income of fine for break a contract </t>
    <phoneticPr fontId="2" type="noConversion"/>
  </si>
  <si>
    <t xml:space="preserve">  　　Miscellaneous revenue</t>
    <phoneticPr fontId="2" type="noConversion"/>
  </si>
  <si>
    <t>Non-operating Costs</t>
    <phoneticPr fontId="2" type="noConversion"/>
  </si>
  <si>
    <t xml:space="preserve">    Other Non-operating Expenses</t>
    <phoneticPr fontId="2" type="noConversion"/>
  </si>
  <si>
    <t xml:space="preserve">  　　Miscellaneous expenses</t>
    <phoneticPr fontId="2" type="noConversion"/>
  </si>
  <si>
    <t>Non-operating Profit(Loss-)</t>
    <phoneticPr fontId="2" type="noConversion"/>
  </si>
  <si>
    <t>This Year's Profit(Loss-)</t>
  </si>
  <si>
    <t>Income Statement</t>
    <phoneticPr fontId="2" type="noConversion"/>
  </si>
  <si>
    <t>Unit: NTD</t>
    <phoneticPr fontId="2" type="noConversion"/>
  </si>
  <si>
    <t>Amount</t>
  </si>
  <si>
    <t>%</t>
    <phoneticPr fontId="2" type="noConversion"/>
  </si>
  <si>
    <t>Projected for  Year</t>
    <phoneticPr fontId="2" type="noConversion"/>
  </si>
  <si>
    <t>Settled This Year</t>
    <phoneticPr fontId="2" type="noConversion"/>
  </si>
  <si>
    <t xml:space="preserve">          Compensation income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</si>
</sst>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 "/>
    <numFmt numFmtId="177" formatCode="#,##0.00_ "/>
    <numFmt numFmtId="178" formatCode="0.00_ "/>
  </numFmts>
  <fonts count="8">
    <font>
      <sz val="12"/>
      <color theme="1"/>
      <name val="新細明體"/>
      <family val="2"/>
      <charset val="136"/>
      <scheme val="minor"/>
    </font>
    <font>
      <b/>
      <u/>
      <sz val="16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41" fontId="0" fillId="0" borderId="0" xfId="2" applyFont="1">
      <alignment vertical="center"/>
    </xf>
    <xf numFmtId="41" fontId="5" fillId="0" borderId="1" xfId="2" applyFont="1" applyBorder="1" applyAlignment="1">
      <alignment horizontal="center" vertical="center"/>
    </xf>
    <xf numFmtId="41" fontId="5" fillId="0" borderId="1" xfId="2" applyFont="1" applyBorder="1">
      <alignment vertical="center"/>
    </xf>
    <xf numFmtId="41" fontId="0" fillId="0" borderId="1" xfId="2" applyFont="1" applyBorder="1">
      <alignment vertical="center"/>
    </xf>
    <xf numFmtId="176" fontId="5" fillId="0" borderId="1" xfId="2" applyNumberFormat="1" applyFont="1" applyBorder="1">
      <alignment vertical="center"/>
    </xf>
    <xf numFmtId="41" fontId="0" fillId="0" borderId="0" xfId="2" applyFont="1" applyAlignment="1">
      <alignment horizontal="right" vertical="center"/>
    </xf>
    <xf numFmtId="177" fontId="0" fillId="0" borderId="0" xfId="0" applyNumberFormat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1" applyNumberFormat="1" applyFont="1" applyBorder="1">
      <alignment vertical="center"/>
    </xf>
    <xf numFmtId="176" fontId="7" fillId="0" borderId="1" xfId="2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178" fontId="5" fillId="0" borderId="6" xfId="0" applyNumberFormat="1" applyFont="1" applyBorder="1">
      <alignment vertical="center"/>
    </xf>
    <xf numFmtId="0" fontId="0" fillId="0" borderId="5" xfId="0" applyBorder="1">
      <alignment vertical="center"/>
    </xf>
    <xf numFmtId="178" fontId="7" fillId="0" borderId="6" xfId="0" applyNumberFormat="1" applyFont="1" applyBorder="1">
      <alignment vertical="center"/>
    </xf>
    <xf numFmtId="0" fontId="7" fillId="0" borderId="6" xfId="0" applyNumberFormat="1" applyFont="1" applyBorder="1">
      <alignment vertical="center"/>
    </xf>
    <xf numFmtId="0" fontId="5" fillId="0" borderId="7" xfId="0" applyFont="1" applyBorder="1">
      <alignment vertical="center"/>
    </xf>
    <xf numFmtId="176" fontId="5" fillId="0" borderId="8" xfId="2" applyNumberFormat="1" applyFont="1" applyBorder="1">
      <alignment vertical="center"/>
    </xf>
    <xf numFmtId="177" fontId="5" fillId="0" borderId="8" xfId="1" applyNumberFormat="1" applyFont="1" applyBorder="1">
      <alignment vertical="center"/>
    </xf>
    <xf numFmtId="178" fontId="5" fillId="0" borderId="9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一般" xfId="0" builtinId="0"/>
    <cellStyle name="千分位[0]" xfId="2" builtinId="6"/>
    <cellStyle name="百分比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B8" sqref="B8"/>
    </sheetView>
  </sheetViews>
  <sheetFormatPr defaultRowHeight="16.5"/>
  <cols>
    <col min="1" max="1" width="46" style="3" customWidth="1"/>
    <col min="2" max="2" width="17" style="4" bestFit="1" customWidth="1"/>
    <col min="3" max="3" width="8.625" style="10" bestFit="1" customWidth="1"/>
    <col min="4" max="4" width="17" style="4" bestFit="1" customWidth="1"/>
    <col min="5" max="5" width="8.625" style="10" bestFit="1" customWidth="1"/>
    <col min="6" max="6" width="14.125" style="4" bestFit="1" customWidth="1"/>
    <col min="7" max="7" width="8.625" bestFit="1" customWidth="1"/>
  </cols>
  <sheetData>
    <row r="1" spans="1:7" ht="21">
      <c r="A1" s="28" t="s">
        <v>0</v>
      </c>
      <c r="B1" s="28"/>
      <c r="C1" s="28"/>
      <c r="D1" s="28"/>
      <c r="E1" s="28"/>
      <c r="F1" s="28"/>
      <c r="G1" s="28"/>
    </row>
    <row r="2" spans="1:7" ht="21">
      <c r="A2" s="29" t="s">
        <v>41</v>
      </c>
      <c r="B2" s="29"/>
      <c r="C2" s="29"/>
      <c r="D2" s="29"/>
      <c r="E2" s="29"/>
      <c r="F2" s="29"/>
      <c r="G2" s="29"/>
    </row>
    <row r="3" spans="1:7" ht="19.5">
      <c r="A3" s="30">
        <v>2010</v>
      </c>
      <c r="B3" s="30"/>
      <c r="C3" s="30"/>
      <c r="D3" s="30"/>
      <c r="E3" s="30"/>
      <c r="F3" s="30"/>
      <c r="G3" s="30"/>
    </row>
    <row r="4" spans="1:7" ht="17.25" thickBot="1">
      <c r="F4" s="9"/>
      <c r="G4" s="9" t="s">
        <v>42</v>
      </c>
    </row>
    <row r="5" spans="1:7" s="1" customFormat="1">
      <c r="A5" s="24" t="s">
        <v>1</v>
      </c>
      <c r="B5" s="31" t="s">
        <v>45</v>
      </c>
      <c r="C5" s="31"/>
      <c r="D5" s="31" t="s">
        <v>46</v>
      </c>
      <c r="E5" s="31"/>
      <c r="F5" s="26" t="s">
        <v>2</v>
      </c>
      <c r="G5" s="27"/>
    </row>
    <row r="6" spans="1:7" s="2" customFormat="1">
      <c r="A6" s="25"/>
      <c r="B6" s="5" t="s">
        <v>43</v>
      </c>
      <c r="C6" s="11" t="s">
        <v>44</v>
      </c>
      <c r="D6" s="5" t="s">
        <v>43</v>
      </c>
      <c r="E6" s="11" t="s">
        <v>44</v>
      </c>
      <c r="F6" s="5" t="s">
        <v>43</v>
      </c>
      <c r="G6" s="14" t="s">
        <v>44</v>
      </c>
    </row>
    <row r="7" spans="1:7" s="2" customFormat="1">
      <c r="A7" s="15" t="s">
        <v>3</v>
      </c>
      <c r="B7" s="6">
        <f>B8+B12+B14</f>
        <v>1872370000</v>
      </c>
      <c r="C7" s="12">
        <f>B7/$B$7*100</f>
        <v>100</v>
      </c>
      <c r="D7" s="6">
        <f>D8+D12+D14</f>
        <v>2462731806</v>
      </c>
      <c r="E7" s="12">
        <f>D7/$D$7*100</f>
        <v>100</v>
      </c>
      <c r="F7" s="8">
        <f>D7-B7</f>
        <v>590361806</v>
      </c>
      <c r="G7" s="16">
        <f t="shared" ref="G7:G34" si="0">F7/B7*100</f>
        <v>31.530189332236684</v>
      </c>
    </row>
    <row r="8" spans="1:7">
      <c r="A8" s="15" t="s">
        <v>4</v>
      </c>
      <c r="B8" s="6">
        <f>B9+B10+B11</f>
        <v>845336000</v>
      </c>
      <c r="C8" s="12">
        <f t="shared" ref="C8:C46" si="1">B8/$B$7*100</f>
        <v>45.147914140901641</v>
      </c>
      <c r="D8" s="6">
        <f>D9+D10+D11</f>
        <v>1264462681</v>
      </c>
      <c r="E8" s="12">
        <f t="shared" ref="E8:E46" si="2">D8/$D$7*100</f>
        <v>51.34390508618786</v>
      </c>
      <c r="F8" s="8">
        <f>D8-B8</f>
        <v>419126681</v>
      </c>
      <c r="G8" s="16">
        <f t="shared" si="0"/>
        <v>49.581075572316806</v>
      </c>
    </row>
    <row r="9" spans="1:7">
      <c r="A9" s="17" t="s">
        <v>5</v>
      </c>
      <c r="B9" s="7">
        <f>503470000-38000000</f>
        <v>465470000</v>
      </c>
      <c r="C9" s="12">
        <f t="shared" si="1"/>
        <v>24.859936871451691</v>
      </c>
      <c r="D9" s="7">
        <f>510023100-29375777</f>
        <v>480647323</v>
      </c>
      <c r="E9" s="12">
        <f t="shared" si="2"/>
        <v>19.516835809282597</v>
      </c>
      <c r="F9" s="13">
        <f>D9-B9</f>
        <v>15177323</v>
      </c>
      <c r="G9" s="18">
        <f t="shared" si="0"/>
        <v>3.2606447246868759</v>
      </c>
    </row>
    <row r="10" spans="1:7">
      <c r="A10" s="17" t="s">
        <v>6</v>
      </c>
      <c r="B10" s="7">
        <v>364866000</v>
      </c>
      <c r="C10" s="12">
        <f t="shared" si="1"/>
        <v>19.486853559926722</v>
      </c>
      <c r="D10" s="7">
        <v>762922169</v>
      </c>
      <c r="E10" s="12">
        <f t="shared" si="2"/>
        <v>30.978694762510411</v>
      </c>
      <c r="F10" s="13">
        <f t="shared" ref="F10:F11" si="3">D10-B10</f>
        <v>398056169</v>
      </c>
      <c r="G10" s="18">
        <f t="shared" si="0"/>
        <v>109.09653653670115</v>
      </c>
    </row>
    <row r="11" spans="1:7">
      <c r="A11" s="17" t="s">
        <v>7</v>
      </c>
      <c r="B11" s="7">
        <v>15000000</v>
      </c>
      <c r="C11" s="12">
        <f t="shared" si="1"/>
        <v>0.80112370952322465</v>
      </c>
      <c r="D11" s="7">
        <v>20893189</v>
      </c>
      <c r="E11" s="12">
        <f t="shared" si="2"/>
        <v>0.84837451439484934</v>
      </c>
      <c r="F11" s="13">
        <f t="shared" si="3"/>
        <v>5893189</v>
      </c>
      <c r="G11" s="18">
        <f t="shared" si="0"/>
        <v>39.287926666666664</v>
      </c>
    </row>
    <row r="12" spans="1:7">
      <c r="A12" s="15" t="s">
        <v>8</v>
      </c>
      <c r="B12" s="6">
        <f>B13</f>
        <v>6700000</v>
      </c>
      <c r="C12" s="12">
        <f t="shared" si="1"/>
        <v>0.35783525692037366</v>
      </c>
      <c r="D12" s="6">
        <f>D13</f>
        <v>3975615</v>
      </c>
      <c r="E12" s="12">
        <f t="shared" si="2"/>
        <v>0.16143109819405158</v>
      </c>
      <c r="F12" s="8">
        <f>D12-B12</f>
        <v>-2724385</v>
      </c>
      <c r="G12" s="16">
        <f t="shared" si="0"/>
        <v>-40.66246268656716</v>
      </c>
    </row>
    <row r="13" spans="1:7">
      <c r="A13" s="17" t="s">
        <v>9</v>
      </c>
      <c r="B13" s="7">
        <v>6700000</v>
      </c>
      <c r="C13" s="12">
        <f t="shared" si="1"/>
        <v>0.35783525692037366</v>
      </c>
      <c r="D13" s="7">
        <v>3975615</v>
      </c>
      <c r="E13" s="12">
        <f t="shared" si="2"/>
        <v>0.16143109819405158</v>
      </c>
      <c r="F13" s="13">
        <f>D13-B13</f>
        <v>-2724385</v>
      </c>
      <c r="G13" s="18">
        <f t="shared" si="0"/>
        <v>-40.66246268656716</v>
      </c>
    </row>
    <row r="14" spans="1:7">
      <c r="A14" s="15" t="s">
        <v>10</v>
      </c>
      <c r="B14" s="6">
        <f>B15+B16+B17</f>
        <v>1020334000</v>
      </c>
      <c r="C14" s="12">
        <f t="shared" si="1"/>
        <v>54.494250602177985</v>
      </c>
      <c r="D14" s="6">
        <f>D15+D16+D17</f>
        <v>1194293510</v>
      </c>
      <c r="E14" s="12">
        <f t="shared" si="2"/>
        <v>48.494663815618097</v>
      </c>
      <c r="F14" s="8">
        <f>D14-B14</f>
        <v>173959510</v>
      </c>
      <c r="G14" s="16">
        <f t="shared" si="0"/>
        <v>17.049271121025075</v>
      </c>
    </row>
    <row r="15" spans="1:7">
      <c r="A15" s="17" t="s">
        <v>11</v>
      </c>
      <c r="B15" s="7">
        <v>831732000</v>
      </c>
      <c r="C15" s="12">
        <f t="shared" si="1"/>
        <v>44.421348344611374</v>
      </c>
      <c r="D15" s="7">
        <v>831732000</v>
      </c>
      <c r="E15" s="12">
        <f t="shared" si="2"/>
        <v>33.772739604598264</v>
      </c>
      <c r="F15" s="13">
        <f>D15-B15</f>
        <v>0</v>
      </c>
      <c r="G15" s="18">
        <f t="shared" si="0"/>
        <v>0</v>
      </c>
    </row>
    <row r="16" spans="1:7" s="2" customFormat="1">
      <c r="A16" s="17" t="s">
        <v>12</v>
      </c>
      <c r="B16" s="7">
        <v>163000000</v>
      </c>
      <c r="C16" s="12">
        <f t="shared" si="1"/>
        <v>8.7055443101523746</v>
      </c>
      <c r="D16" s="7">
        <v>335083120</v>
      </c>
      <c r="E16" s="12">
        <f t="shared" si="2"/>
        <v>13.606155537668807</v>
      </c>
      <c r="F16" s="13">
        <f t="shared" ref="F16:F17" si="4">D16-B16</f>
        <v>172083120</v>
      </c>
      <c r="G16" s="18">
        <f t="shared" si="0"/>
        <v>105.57246625766872</v>
      </c>
    </row>
    <row r="17" spans="1:7">
      <c r="A17" s="17" t="s">
        <v>13</v>
      </c>
      <c r="B17" s="7">
        <v>25602000</v>
      </c>
      <c r="C17" s="12">
        <f t="shared" si="1"/>
        <v>1.3673579474142397</v>
      </c>
      <c r="D17" s="7">
        <v>27478390</v>
      </c>
      <c r="E17" s="12">
        <f t="shared" si="2"/>
        <v>1.1157686733510275</v>
      </c>
      <c r="F17" s="13">
        <f t="shared" si="4"/>
        <v>1876390</v>
      </c>
      <c r="G17" s="18">
        <f t="shared" si="0"/>
        <v>7.3290758534489493</v>
      </c>
    </row>
    <row r="18" spans="1:7" s="2" customFormat="1">
      <c r="A18" s="15" t="s">
        <v>14</v>
      </c>
      <c r="B18" s="6">
        <f>B19+B23+B25+B27+B29</f>
        <v>2075836000</v>
      </c>
      <c r="C18" s="12">
        <f t="shared" si="1"/>
        <v>110.86676244545683</v>
      </c>
      <c r="D18" s="6">
        <f>D19+D23+D25+D27+D29</f>
        <v>2675100896</v>
      </c>
      <c r="E18" s="12">
        <f t="shared" si="2"/>
        <v>108.6233137316293</v>
      </c>
      <c r="F18" s="8">
        <f>D18-B18</f>
        <v>599264896</v>
      </c>
      <c r="G18" s="16">
        <f t="shared" si="0"/>
        <v>28.86860503430907</v>
      </c>
    </row>
    <row r="19" spans="1:7" s="2" customFormat="1">
      <c r="A19" s="15" t="s">
        <v>15</v>
      </c>
      <c r="B19" s="6">
        <f>B20+B21+B22</f>
        <v>1577868000</v>
      </c>
      <c r="C19" s="12">
        <f t="shared" si="1"/>
        <v>84.271164353199424</v>
      </c>
      <c r="D19" s="6">
        <f>D20+D21+D22</f>
        <v>2108860556</v>
      </c>
      <c r="E19" s="12">
        <f t="shared" si="2"/>
        <v>85.63094653108972</v>
      </c>
      <c r="F19" s="8">
        <f>D19-B19</f>
        <v>530992556</v>
      </c>
      <c r="G19" s="16">
        <f t="shared" si="0"/>
        <v>33.65253341851156</v>
      </c>
    </row>
    <row r="20" spans="1:7">
      <c r="A20" s="17" t="s">
        <v>16</v>
      </c>
      <c r="B20" s="7">
        <v>1216037000</v>
      </c>
      <c r="C20" s="12">
        <f t="shared" si="1"/>
        <v>64.946404823832893</v>
      </c>
      <c r="D20" s="7">
        <v>1362075441</v>
      </c>
      <c r="E20" s="12">
        <f t="shared" si="2"/>
        <v>55.307501924551829</v>
      </c>
      <c r="F20" s="13">
        <f>D20-B20</f>
        <v>146038441</v>
      </c>
      <c r="G20" s="18">
        <f t="shared" si="0"/>
        <v>12.009374796983973</v>
      </c>
    </row>
    <row r="21" spans="1:7" s="2" customFormat="1">
      <c r="A21" s="17" t="s">
        <v>17</v>
      </c>
      <c r="B21" s="7">
        <v>349324000</v>
      </c>
      <c r="C21" s="12">
        <f t="shared" si="1"/>
        <v>18.656782580366059</v>
      </c>
      <c r="D21" s="7">
        <v>732541726</v>
      </c>
      <c r="E21" s="12">
        <f t="shared" si="2"/>
        <v>29.745087313823404</v>
      </c>
      <c r="F21" s="13">
        <f t="shared" ref="F21:F22" si="5">D21-B21</f>
        <v>383217726</v>
      </c>
      <c r="G21" s="18">
        <f t="shared" si="0"/>
        <v>109.70266171233582</v>
      </c>
    </row>
    <row r="22" spans="1:7">
      <c r="A22" s="17" t="s">
        <v>18</v>
      </c>
      <c r="B22" s="7">
        <v>12507000</v>
      </c>
      <c r="C22" s="12">
        <f t="shared" si="1"/>
        <v>0.66797694900046467</v>
      </c>
      <c r="D22" s="7">
        <v>14243389</v>
      </c>
      <c r="E22" s="12">
        <f t="shared" si="2"/>
        <v>0.57835729271447922</v>
      </c>
      <c r="F22" s="13">
        <f t="shared" si="5"/>
        <v>1736389</v>
      </c>
      <c r="G22" s="18">
        <f t="shared" si="0"/>
        <v>13.883337331094586</v>
      </c>
    </row>
    <row r="23" spans="1:7">
      <c r="A23" s="15" t="s">
        <v>19</v>
      </c>
      <c r="B23" s="6">
        <f>B24</f>
        <v>165812000</v>
      </c>
      <c r="C23" s="12">
        <f t="shared" si="1"/>
        <v>8.8557283015643282</v>
      </c>
      <c r="D23" s="6">
        <f>D24</f>
        <v>182959636</v>
      </c>
      <c r="E23" s="12">
        <f t="shared" si="2"/>
        <v>7.4291335968558165</v>
      </c>
      <c r="F23" s="8">
        <f t="shared" ref="F23:F46" si="6">D23-B23</f>
        <v>17147636</v>
      </c>
      <c r="G23" s="16">
        <f t="shared" si="0"/>
        <v>10.341613393481774</v>
      </c>
    </row>
    <row r="24" spans="1:7">
      <c r="A24" s="17" t="s">
        <v>20</v>
      </c>
      <c r="B24" s="7">
        <v>165812000</v>
      </c>
      <c r="C24" s="12">
        <f t="shared" si="1"/>
        <v>8.8557283015643282</v>
      </c>
      <c r="D24" s="7">
        <v>182959636</v>
      </c>
      <c r="E24" s="12">
        <f t="shared" si="2"/>
        <v>7.4291335968558165</v>
      </c>
      <c r="F24" s="13">
        <f t="shared" si="6"/>
        <v>17147636</v>
      </c>
      <c r="G24" s="18">
        <f t="shared" si="0"/>
        <v>10.341613393481774</v>
      </c>
    </row>
    <row r="25" spans="1:7">
      <c r="A25" s="15" t="s">
        <v>21</v>
      </c>
      <c r="B25" s="6">
        <f>B26</f>
        <v>305705000</v>
      </c>
      <c r="C25" s="12">
        <f t="shared" si="1"/>
        <v>16.327168241319825</v>
      </c>
      <c r="D25" s="6">
        <f>D26</f>
        <v>325240447</v>
      </c>
      <c r="E25" s="12">
        <f t="shared" si="2"/>
        <v>13.206490703031918</v>
      </c>
      <c r="F25" s="8">
        <f t="shared" si="6"/>
        <v>19535447</v>
      </c>
      <c r="G25" s="16">
        <f t="shared" si="0"/>
        <v>6.3902935836836168</v>
      </c>
    </row>
    <row r="26" spans="1:7">
      <c r="A26" s="17" t="s">
        <v>22</v>
      </c>
      <c r="B26" s="7">
        <v>305705000</v>
      </c>
      <c r="C26" s="12">
        <f t="shared" si="1"/>
        <v>16.327168241319825</v>
      </c>
      <c r="D26" s="7">
        <v>325240447</v>
      </c>
      <c r="E26" s="12">
        <f t="shared" si="2"/>
        <v>13.206490703031918</v>
      </c>
      <c r="F26" s="13">
        <f t="shared" si="6"/>
        <v>19535447</v>
      </c>
      <c r="G26" s="18">
        <f t="shared" si="0"/>
        <v>6.3902935836836168</v>
      </c>
    </row>
    <row r="27" spans="1:7" s="2" customFormat="1">
      <c r="A27" s="15" t="s">
        <v>23</v>
      </c>
      <c r="B27" s="6">
        <f>B28</f>
        <v>10000000</v>
      </c>
      <c r="C27" s="12">
        <f t="shared" si="1"/>
        <v>0.53408247301548306</v>
      </c>
      <c r="D27" s="6">
        <f>D28</f>
        <v>41471884</v>
      </c>
      <c r="E27" s="12">
        <f t="shared" si="2"/>
        <v>1.6839789009489896</v>
      </c>
      <c r="F27" s="8">
        <f t="shared" si="6"/>
        <v>31471884</v>
      </c>
      <c r="G27" s="16">
        <f t="shared" si="0"/>
        <v>314.71884</v>
      </c>
    </row>
    <row r="28" spans="1:7">
      <c r="A28" s="17" t="s">
        <v>24</v>
      </c>
      <c r="B28" s="7">
        <v>10000000</v>
      </c>
      <c r="C28" s="12">
        <f t="shared" si="1"/>
        <v>0.53408247301548306</v>
      </c>
      <c r="D28" s="7">
        <v>41471884</v>
      </c>
      <c r="E28" s="12">
        <f t="shared" si="2"/>
        <v>1.6839789009489896</v>
      </c>
      <c r="F28" s="13">
        <f t="shared" si="6"/>
        <v>31471884</v>
      </c>
      <c r="G28" s="18">
        <f t="shared" si="0"/>
        <v>314.71884</v>
      </c>
    </row>
    <row r="29" spans="1:7">
      <c r="A29" s="15" t="s">
        <v>19</v>
      </c>
      <c r="B29" s="6">
        <f>B30</f>
        <v>16451000</v>
      </c>
      <c r="C29" s="12">
        <f t="shared" si="1"/>
        <v>0.87861907635777126</v>
      </c>
      <c r="D29" s="6">
        <f>D30</f>
        <v>16568373</v>
      </c>
      <c r="E29" s="12">
        <f t="shared" si="2"/>
        <v>0.67276399970285683</v>
      </c>
      <c r="F29" s="8">
        <f t="shared" si="6"/>
        <v>117373</v>
      </c>
      <c r="G29" s="16">
        <f t="shared" si="0"/>
        <v>0.71347030575648895</v>
      </c>
    </row>
    <row r="30" spans="1:7">
      <c r="A30" s="17" t="s">
        <v>25</v>
      </c>
      <c r="B30" s="7">
        <v>16451000</v>
      </c>
      <c r="C30" s="12">
        <f t="shared" si="1"/>
        <v>0.87861907635777126</v>
      </c>
      <c r="D30" s="7">
        <v>16568373</v>
      </c>
      <c r="E30" s="12">
        <f t="shared" si="2"/>
        <v>0.67276399970285683</v>
      </c>
      <c r="F30" s="13">
        <f t="shared" si="6"/>
        <v>117373</v>
      </c>
      <c r="G30" s="18">
        <f t="shared" si="0"/>
        <v>0.71347030575648895</v>
      </c>
    </row>
    <row r="31" spans="1:7">
      <c r="A31" s="15" t="s">
        <v>26</v>
      </c>
      <c r="B31" s="8">
        <f>B7-B18</f>
        <v>-203466000</v>
      </c>
      <c r="C31" s="12">
        <f t="shared" si="1"/>
        <v>-10.866762445456828</v>
      </c>
      <c r="D31" s="8">
        <f>D7-D18</f>
        <v>-212369090</v>
      </c>
      <c r="E31" s="12">
        <f t="shared" si="2"/>
        <v>-8.62331373162929</v>
      </c>
      <c r="F31" s="8">
        <f t="shared" si="6"/>
        <v>-8903090</v>
      </c>
      <c r="G31" s="16">
        <f t="shared" si="0"/>
        <v>4.3757138784858398</v>
      </c>
    </row>
    <row r="32" spans="1:7">
      <c r="A32" s="15" t="s">
        <v>27</v>
      </c>
      <c r="B32" s="6">
        <f>B33+B36</f>
        <v>125200000</v>
      </c>
      <c r="C32" s="12">
        <f t="shared" si="1"/>
        <v>6.686712562153847</v>
      </c>
      <c r="D32" s="6">
        <f>D33+D36</f>
        <v>99599696</v>
      </c>
      <c r="E32" s="12">
        <f t="shared" si="2"/>
        <v>4.0442769999292398</v>
      </c>
      <c r="F32" s="8">
        <f t="shared" si="6"/>
        <v>-25600304</v>
      </c>
      <c r="G32" s="16">
        <f t="shared" si="0"/>
        <v>-20.447527156549523</v>
      </c>
    </row>
    <row r="33" spans="1:7">
      <c r="A33" s="15" t="s">
        <v>28</v>
      </c>
      <c r="B33" s="6">
        <f>B34+B35</f>
        <v>3000000</v>
      </c>
      <c r="C33" s="12">
        <f t="shared" si="1"/>
        <v>0.16022474190464492</v>
      </c>
      <c r="D33" s="6">
        <f>D34+D35</f>
        <v>10314319</v>
      </c>
      <c r="E33" s="12">
        <f t="shared" si="2"/>
        <v>0.41881616889305734</v>
      </c>
      <c r="F33" s="8">
        <f t="shared" si="6"/>
        <v>7314319</v>
      </c>
      <c r="G33" s="16">
        <f t="shared" si="0"/>
        <v>243.81063333333333</v>
      </c>
    </row>
    <row r="34" spans="1:7">
      <c r="A34" s="17" t="s">
        <v>29</v>
      </c>
      <c r="B34" s="7">
        <v>3000000</v>
      </c>
      <c r="C34" s="12">
        <f t="shared" si="1"/>
        <v>0.16022474190464492</v>
      </c>
      <c r="D34" s="7">
        <v>10314319</v>
      </c>
      <c r="E34" s="12">
        <f t="shared" si="2"/>
        <v>0.41881616889305734</v>
      </c>
      <c r="F34" s="13">
        <f t="shared" si="6"/>
        <v>7314319</v>
      </c>
      <c r="G34" s="18">
        <f t="shared" si="0"/>
        <v>243.81063333333333</v>
      </c>
    </row>
    <row r="35" spans="1:7">
      <c r="A35" s="17" t="s">
        <v>30</v>
      </c>
      <c r="B35" s="7"/>
      <c r="C35" s="12">
        <f t="shared" si="1"/>
        <v>0</v>
      </c>
      <c r="D35" s="7"/>
      <c r="E35" s="12">
        <f t="shared" si="2"/>
        <v>0</v>
      </c>
      <c r="F35" s="13">
        <f t="shared" si="6"/>
        <v>0</v>
      </c>
      <c r="G35" s="18"/>
    </row>
    <row r="36" spans="1:7">
      <c r="A36" s="15" t="s">
        <v>31</v>
      </c>
      <c r="B36" s="6">
        <f>B37+B38+B40+B41+B39</f>
        <v>122200000</v>
      </c>
      <c r="C36" s="12">
        <f t="shared" si="1"/>
        <v>6.5264878202492032</v>
      </c>
      <c r="D36" s="6">
        <f>D37+D38+D40+D41+D39</f>
        <v>89285377</v>
      </c>
      <c r="E36" s="12">
        <f t="shared" si="2"/>
        <v>3.6254608310361833</v>
      </c>
      <c r="F36" s="8">
        <f t="shared" si="6"/>
        <v>-32914623</v>
      </c>
      <c r="G36" s="16">
        <f>F36/B36*100</f>
        <v>-26.935043371522095</v>
      </c>
    </row>
    <row r="37" spans="1:7">
      <c r="A37" s="17" t="s">
        <v>32</v>
      </c>
      <c r="B37" s="7">
        <v>85000000</v>
      </c>
      <c r="C37" s="12">
        <f t="shared" si="1"/>
        <v>4.5397010206316057</v>
      </c>
      <c r="D37" s="7">
        <v>66837434</v>
      </c>
      <c r="E37" s="12">
        <f t="shared" si="2"/>
        <v>2.7139550411929831</v>
      </c>
      <c r="F37" s="13">
        <f t="shared" si="6"/>
        <v>-18162566</v>
      </c>
      <c r="G37" s="18">
        <f>F37/B37*100</f>
        <v>-21.367724705882353</v>
      </c>
    </row>
    <row r="38" spans="1:7">
      <c r="A38" s="17" t="s">
        <v>33</v>
      </c>
      <c r="B38" s="7">
        <v>30000000</v>
      </c>
      <c r="C38" s="12">
        <f t="shared" si="1"/>
        <v>1.6022474190464493</v>
      </c>
      <c r="D38" s="7">
        <v>8517854</v>
      </c>
      <c r="E38" s="12">
        <f t="shared" si="2"/>
        <v>0.34587014222367984</v>
      </c>
      <c r="F38" s="13">
        <f t="shared" si="6"/>
        <v>-21482146</v>
      </c>
      <c r="G38" s="18">
        <f>F38/B38*100</f>
        <v>-71.607153333333329</v>
      </c>
    </row>
    <row r="39" spans="1:7">
      <c r="A39" s="17" t="s">
        <v>47</v>
      </c>
      <c r="B39" s="7"/>
      <c r="C39" s="12">
        <f t="shared" si="1"/>
        <v>0</v>
      </c>
      <c r="D39" s="7">
        <v>242</v>
      </c>
      <c r="E39" s="12">
        <f t="shared" si="2"/>
        <v>9.8264861569745767E-6</v>
      </c>
      <c r="F39" s="13">
        <f t="shared" si="6"/>
        <v>242</v>
      </c>
      <c r="G39" s="19"/>
    </row>
    <row r="40" spans="1:7">
      <c r="A40" s="17" t="s">
        <v>34</v>
      </c>
      <c r="B40" s="7">
        <v>1000000</v>
      </c>
      <c r="C40" s="12">
        <f t="shared" si="1"/>
        <v>5.3408247301548306E-2</v>
      </c>
      <c r="D40" s="7">
        <v>1013086</v>
      </c>
      <c r="E40" s="12">
        <f t="shared" si="2"/>
        <v>4.1136675846383253E-2</v>
      </c>
      <c r="F40" s="13">
        <f t="shared" si="6"/>
        <v>13086</v>
      </c>
      <c r="G40" s="18">
        <f t="shared" ref="G40:G46" si="7">F40/B40*100</f>
        <v>1.3086</v>
      </c>
    </row>
    <row r="41" spans="1:7">
      <c r="A41" s="17" t="s">
        <v>35</v>
      </c>
      <c r="B41" s="7">
        <v>6200000</v>
      </c>
      <c r="C41" s="12">
        <f t="shared" si="1"/>
        <v>0.33113113326959948</v>
      </c>
      <c r="D41" s="7">
        <v>12916761</v>
      </c>
      <c r="E41" s="12">
        <f t="shared" si="2"/>
        <v>0.52448914528697965</v>
      </c>
      <c r="F41" s="13">
        <f t="shared" si="6"/>
        <v>6716761</v>
      </c>
      <c r="G41" s="18">
        <f t="shared" si="7"/>
        <v>108.33485483870969</v>
      </c>
    </row>
    <row r="42" spans="1:7">
      <c r="A42" s="15" t="s">
        <v>36</v>
      </c>
      <c r="B42" s="6">
        <f>B43</f>
        <v>55299000</v>
      </c>
      <c r="C42" s="12">
        <f t="shared" si="1"/>
        <v>2.9534226675283199</v>
      </c>
      <c r="D42" s="6">
        <f>D43</f>
        <v>58687115</v>
      </c>
      <c r="E42" s="12">
        <f t="shared" si="2"/>
        <v>2.3830087733069218</v>
      </c>
      <c r="F42" s="8">
        <f t="shared" si="6"/>
        <v>3388115</v>
      </c>
      <c r="G42" s="16">
        <f t="shared" si="7"/>
        <v>6.126901028951699</v>
      </c>
    </row>
    <row r="43" spans="1:7">
      <c r="A43" s="15" t="s">
        <v>37</v>
      </c>
      <c r="B43" s="6">
        <f>B44</f>
        <v>55299000</v>
      </c>
      <c r="C43" s="12">
        <f t="shared" si="1"/>
        <v>2.9534226675283199</v>
      </c>
      <c r="D43" s="6">
        <f>D44</f>
        <v>58687115</v>
      </c>
      <c r="E43" s="12">
        <f t="shared" si="2"/>
        <v>2.3830087733069218</v>
      </c>
      <c r="F43" s="8">
        <f t="shared" si="6"/>
        <v>3388115</v>
      </c>
      <c r="G43" s="16">
        <f t="shared" si="7"/>
        <v>6.126901028951699</v>
      </c>
    </row>
    <row r="44" spans="1:7">
      <c r="A44" s="17" t="s">
        <v>38</v>
      </c>
      <c r="B44" s="7">
        <v>55299000</v>
      </c>
      <c r="C44" s="12">
        <f t="shared" si="1"/>
        <v>2.9534226675283199</v>
      </c>
      <c r="D44" s="7">
        <v>58687115</v>
      </c>
      <c r="E44" s="12">
        <f t="shared" si="2"/>
        <v>2.3830087733069218</v>
      </c>
      <c r="F44" s="13">
        <f t="shared" si="6"/>
        <v>3388115</v>
      </c>
      <c r="G44" s="18">
        <f t="shared" si="7"/>
        <v>6.126901028951699</v>
      </c>
    </row>
    <row r="45" spans="1:7">
      <c r="A45" s="15" t="s">
        <v>39</v>
      </c>
      <c r="B45" s="6">
        <f>B32-B42</f>
        <v>69901000</v>
      </c>
      <c r="C45" s="12">
        <f t="shared" si="1"/>
        <v>3.733289894625528</v>
      </c>
      <c r="D45" s="6">
        <f>D32-D42</f>
        <v>40912581</v>
      </c>
      <c r="E45" s="12">
        <f t="shared" si="2"/>
        <v>1.6612682266223187</v>
      </c>
      <c r="F45" s="8">
        <f t="shared" si="6"/>
        <v>-28988419</v>
      </c>
      <c r="G45" s="16">
        <f t="shared" si="7"/>
        <v>-41.47067853106536</v>
      </c>
    </row>
    <row r="46" spans="1:7" ht="17.25" thickBot="1">
      <c r="A46" s="20" t="s">
        <v>40</v>
      </c>
      <c r="B46" s="21">
        <f>B31+B45</f>
        <v>-133565000</v>
      </c>
      <c r="C46" s="22">
        <f t="shared" si="1"/>
        <v>-7.1334725508312991</v>
      </c>
      <c r="D46" s="21">
        <f>D31+D45</f>
        <v>-171456509</v>
      </c>
      <c r="E46" s="22">
        <f t="shared" si="2"/>
        <v>-6.9620455050069712</v>
      </c>
      <c r="F46" s="21">
        <f t="shared" si="6"/>
        <v>-37891509</v>
      </c>
      <c r="G46" s="23">
        <f t="shared" si="7"/>
        <v>28.369340021712276</v>
      </c>
    </row>
  </sheetData>
  <mergeCells count="7">
    <mergeCell ref="A1:G1"/>
    <mergeCell ref="A2:G2"/>
    <mergeCell ref="A3:G3"/>
    <mergeCell ref="A5:A6"/>
    <mergeCell ref="F5:G5"/>
    <mergeCell ref="D5:E5"/>
    <mergeCell ref="B5:C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NTUST</dc:creator>
  <cp:lastModifiedBy>NTUST</cp:lastModifiedBy>
  <cp:lastPrinted>2012-12-10T09:30:48Z</cp:lastPrinted>
  <dcterms:created xsi:type="dcterms:W3CDTF">2012-11-30T02:17:07Z</dcterms:created>
  <dcterms:modified xsi:type="dcterms:W3CDTF">2012-12-10T09:30:52Z</dcterms:modified>
</cp:coreProperties>
</file>